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4f09a3ec494af1c3/Desktop/"/>
    </mc:Choice>
  </mc:AlternateContent>
  <xr:revisionPtr revIDLastSave="21" documentId="8_{A9C3C358-318B-4685-8450-E2BC3007EAAD}" xr6:coauthVersionLast="47" xr6:coauthVersionMax="47" xr10:uidLastSave="{7943F4F2-3866-40B4-88AF-A26ECAE25512}"/>
  <bookViews>
    <workbookView xWindow="-120" yWindow="-120" windowWidth="29040" windowHeight="15720" xr2:uid="{00000000-000D-0000-FFFF-FFFF00000000}"/>
  </bookViews>
  <sheets>
    <sheet name="お見積もり" sheetId="1" r:id="rId1"/>
    <sheet name="リスト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6" i="1" l="1"/>
  <c r="G51" i="1"/>
  <c r="I51" i="1" s="1"/>
  <c r="G46" i="1"/>
  <c r="I46" i="1" s="1"/>
  <c r="I39" i="1"/>
  <c r="I38" i="1"/>
  <c r="I37" i="1"/>
  <c r="I36" i="1"/>
  <c r="I35" i="1"/>
  <c r="I29" i="1"/>
  <c r="I28" i="1"/>
  <c r="I27" i="1"/>
  <c r="I31" i="1" s="1"/>
  <c r="I20" i="1"/>
  <c r="I8" i="1"/>
  <c r="I7" i="1"/>
  <c r="I9" i="1" s="1"/>
  <c r="I41" i="1" l="1"/>
  <c r="I59" i="1"/>
  <c r="I67" i="1" s="1"/>
  <c r="I65" i="1" l="1"/>
</calcChain>
</file>

<file path=xl/sharedStrings.xml><?xml version="1.0" encoding="utf-8"?>
<sst xmlns="http://schemas.openxmlformats.org/spreadsheetml/2006/main" count="149" uniqueCount="79">
  <si>
    <t>税務顧問　料金お見積もり</t>
  </si>
  <si>
    <t>※ 表示金額はすべて消費税抜きの目安です。○/× のドロップダウンで選択すると金額が自動集計されます。</t>
  </si>
  <si>
    <t xml:space="preserve">  ① ミニマムプラン　（顧問契約なし・申告のみ）</t>
  </si>
  <si>
    <t>選択
○/×</t>
  </si>
  <si>
    <t>サービス内容</t>
  </si>
  <si>
    <t>料金</t>
  </si>
  <si>
    <t>年額</t>
  </si>
  <si>
    <t>×</t>
  </si>
  <si>
    <t>法人税　申告</t>
  </si>
  <si>
    <t>円</t>
  </si>
  <si>
    <t>消費税　申告</t>
  </si>
  <si>
    <t>ミニマムプラン　合計</t>
  </si>
  <si>
    <t xml:space="preserve">  ② 顧問契約プラン　（申告料込み・1プランをドロップダウンで選択）</t>
  </si>
  <si>
    <t>プラン選択
↓クリック</t>
  </si>
  <si>
    <t>前年度売上高</t>
  </si>
  <si>
    <t>顧問料
（月額）</t>
  </si>
  <si>
    <t>年額合計</t>
  </si>
  <si>
    <t>選択してください</t>
  </si>
  <si>
    <t>← ここをクリックしてプランを選択してください</t>
  </si>
  <si>
    <t>〜 1,000万円</t>
  </si>
  <si>
    <t>円/月</t>
  </si>
  <si>
    <t>〜 5,000万円</t>
  </si>
  <si>
    <t>〜 1億円</t>
  </si>
  <si>
    <t>〜 3億円</t>
  </si>
  <si>
    <t>3億円超（別途）</t>
  </si>
  <si>
    <t>別途お見積もり</t>
  </si>
  <si>
    <t>▶ 選択中プランの年額</t>
  </si>
  <si>
    <t xml:space="preserve">  ※ 年額合計＝顧問料×12ヶ月＋申告料（顧問月額×3ヶ月）。3億円超は別途ご相談ください。</t>
  </si>
  <si>
    <t xml:space="preserve">  ③ 有料オプション　（必要なものに ○、回数・人数は数字を入力）</t>
  </si>
  <si>
    <t xml:space="preserve">  ▍定期訪問</t>
  </si>
  <si>
    <t>距離区分</t>
  </si>
  <si>
    <t>年間
回数</t>
  </si>
  <si>
    <t>訪問料
（1回）</t>
  </si>
  <si>
    <t>近距離（〜10km程度）</t>
  </si>
  <si>
    <t>円/回</t>
  </si>
  <si>
    <t>中距離（〜20km程度）</t>
  </si>
  <si>
    <t>遠距離（20km超）</t>
  </si>
  <si>
    <t xml:space="preserve">  ※ F列に年間訪問回数を入力（例：12＝毎月1回、4＝四半期ごと）事務所への来所は無料です。</t>
  </si>
  <si>
    <t>定期訪問　合計</t>
  </si>
  <si>
    <t xml:space="preserve">  ▍記帳代行</t>
  </si>
  <si>
    <t>月間仕訳件数</t>
  </si>
  <si>
    <t>月額料金</t>
  </si>
  <si>
    <t>〜 50件</t>
  </si>
  <si>
    <t>〜 100件</t>
  </si>
  <si>
    <t>〜 200件</t>
  </si>
  <si>
    <t>〜 300件</t>
  </si>
  <si>
    <t>300件超</t>
  </si>
  <si>
    <t xml:space="preserve">  ※ 複数選択した場合は最も件数の多い区分1つのみ選択してください。300件超は目安額です。</t>
  </si>
  <si>
    <t>記帳代行　合計</t>
  </si>
  <si>
    <t xml:space="preserve">  ▍給与計算</t>
  </si>
  <si>
    <t>料金体系</t>
  </si>
  <si>
    <t>人数
入力</t>
  </si>
  <si>
    <t>月額</t>
  </si>
  <si>
    <t>役員のみ　（無料）</t>
  </si>
  <si>
    <t>−</t>
  </si>
  <si>
    <t>役員以外あり　2,000円×人数　（月額）</t>
  </si>
  <si>
    <t xml:space="preserve">  ※ 役員のみの場合は無料。役員以外の従業員がいる場合は下段に人数を入力してください。</t>
  </si>
  <si>
    <t xml:space="preserve">  ▍年末調整</t>
  </si>
  <si>
    <t>4,000円×人数　（従量課金）</t>
  </si>
  <si>
    <t>円/年</t>
  </si>
  <si>
    <t xml:space="preserve">  ※ 人数を入力すると年額が自動計算されます（4,000円×人数）。</t>
  </si>
  <si>
    <t xml:space="preserve">  ▍決算書　紙ファイル製本</t>
  </si>
  <si>
    <t>内容</t>
  </si>
  <si>
    <t>データ納品は無料。紙製本ご希望の場合</t>
  </si>
  <si>
    <t>円/部</t>
  </si>
  <si>
    <t>　　お見積額　合計（税抜）</t>
  </si>
  <si>
    <t xml:space="preserve">  ※ ミニマムプランと顧問プランはどちらか一方をお選びください。</t>
  </si>
  <si>
    <t xml:space="preserve">  ④ お支払いオプション</t>
  </si>
  <si>
    <t>お支払い方法</t>
  </si>
  <si>
    <t>お支払時期</t>
  </si>
  <si>
    <t>金額（自動計算）</t>
  </si>
  <si>
    <t>①　毎月均等分割</t>
  </si>
  <si>
    <t>月初</t>
  </si>
  <si>
    <t>②　顧問料と決算料を別払い</t>
  </si>
  <si>
    <t>月初・決算時</t>
  </si>
  <si>
    <t>（個別にご確認ください）</t>
  </si>
  <si>
    <t>③　全額前払い（5% 割引）</t>
  </si>
  <si>
    <t>業務開始前</t>
  </si>
  <si>
    <t>　ご不明な点はお気軽にお問い合わせください。　　　　　　　ブラザー税理士事務所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</si>
</sst>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scheme val="minor"/>
    </font>
    <font>
      <b/>
      <sz val="18"/>
      <color rgb="FFFFFFFF"/>
      <name val="Meiryo UI"/>
      <family val="3"/>
      <charset val="128"/>
    </font>
    <font>
      <i/>
      <sz val="8"/>
      <color rgb="FFFFFFFF"/>
      <name val="Meiryo UI"/>
      <family val="3"/>
      <charset val="128"/>
    </font>
    <font>
      <b/>
      <sz val="11"/>
      <color rgb="FFFFFFFF"/>
      <name val="Meiryo UI"/>
      <family val="3"/>
      <charset val="128"/>
    </font>
    <font>
      <b/>
      <sz val="8"/>
      <color rgb="FFFFFFFF"/>
      <name val="Meiryo UI"/>
      <family val="3"/>
      <charset val="128"/>
    </font>
    <font>
      <b/>
      <sz val="11"/>
      <color rgb="FFB8860B"/>
      <name val="Meiryo UI"/>
      <family val="3"/>
      <charset val="128"/>
    </font>
    <font>
      <b/>
      <sz val="9"/>
      <color rgb="FF1C3557"/>
      <name val="Meiryo UI"/>
      <family val="3"/>
      <charset val="128"/>
    </font>
    <font>
      <sz val="8"/>
      <color rgb="FF4A5568"/>
      <name val="Meiryo UI"/>
      <family val="3"/>
      <charset val="128"/>
    </font>
    <font>
      <b/>
      <sz val="9"/>
      <color rgb="FFFFFFFF"/>
      <name val="Meiryo UI"/>
      <family val="3"/>
      <charset val="128"/>
    </font>
    <font>
      <b/>
      <sz val="10"/>
      <color rgb="FFFFFFFF"/>
      <name val="Meiryo UI"/>
      <family val="3"/>
      <charset val="128"/>
    </font>
    <font>
      <sz val="9"/>
      <color rgb="FFFFFFFF"/>
      <name val="Meiryo UI"/>
      <family val="3"/>
      <charset val="128"/>
    </font>
    <font>
      <b/>
      <sz val="10"/>
      <color rgb="FFB8860B"/>
      <name val="Meiryo UI"/>
      <family val="3"/>
      <charset val="128"/>
    </font>
    <font>
      <i/>
      <sz val="9"/>
      <color rgb="FF2A7F6F"/>
      <name val="Meiryo UI"/>
      <family val="3"/>
      <charset val="128"/>
    </font>
    <font>
      <sz val="9"/>
      <color rgb="FF1C3557"/>
      <name val="Meiryo UI"/>
      <family val="3"/>
      <charset val="128"/>
    </font>
    <font>
      <i/>
      <sz val="8"/>
      <color rgb="FF2A7F6F"/>
      <name val="Meiryo UI"/>
      <family val="3"/>
      <charset val="128"/>
    </font>
    <font>
      <sz val="9"/>
      <color rgb="FF4A5568"/>
      <name val="Meiryo UI"/>
      <family val="3"/>
      <charset val="128"/>
    </font>
    <font>
      <b/>
      <sz val="12"/>
      <color rgb="FFFFFFFF"/>
      <name val="Meiryo UI"/>
      <family val="3"/>
      <charset val="128"/>
    </font>
    <font>
      <b/>
      <sz val="16"/>
      <color rgb="FFB8860B"/>
      <name val="Meiryo UI"/>
      <family val="3"/>
      <charset val="128"/>
    </font>
    <font>
      <b/>
      <sz val="10"/>
      <color rgb="FF1C3557"/>
      <name val="Meiryo UI"/>
      <family val="3"/>
      <charset val="128"/>
    </font>
    <font>
      <sz val="6"/>
      <name val="ＭＳ Ｐ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C3557"/>
      </patternFill>
    </fill>
    <fill>
      <patternFill patternType="solid">
        <fgColor rgb="FF2A7F6F"/>
      </patternFill>
    </fill>
    <fill>
      <patternFill patternType="solid">
        <fgColor rgb="FFF4F6F9"/>
      </patternFill>
    </fill>
    <fill>
      <patternFill patternType="solid">
        <fgColor rgb="FFFFF0D0"/>
      </patternFill>
    </fill>
    <fill>
      <patternFill patternType="solid">
        <fgColor rgb="FFFFFFFF"/>
      </patternFill>
    </fill>
    <fill>
      <patternFill patternType="solid">
        <fgColor rgb="FFEAF5F2"/>
      </patternFill>
    </fill>
    <fill>
      <patternFill patternType="solid">
        <fgColor rgb="FF4A5568"/>
      </patternFill>
    </fill>
    <fill>
      <patternFill patternType="solid">
        <fgColor rgb="FFFFF9E6"/>
      </patternFill>
    </fill>
  </fills>
  <borders count="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8CDD8"/>
      </left>
      <right style="thin">
        <color rgb="FFC8CDD8"/>
      </right>
      <top style="thin">
        <color rgb="FFC8CDD8"/>
      </top>
      <bottom style="thin">
        <color rgb="FFC8CDD8"/>
      </bottom>
      <diagonal/>
    </border>
    <border>
      <left style="medium">
        <color rgb="FFB8860B"/>
      </left>
      <right style="medium">
        <color rgb="FFB8860B"/>
      </right>
      <top style="medium">
        <color rgb="FFB8860B"/>
      </top>
      <bottom style="medium">
        <color rgb="FFB8860B"/>
      </bottom>
      <diagonal/>
    </border>
    <border>
      <left/>
      <right style="thin">
        <color rgb="FFC8CDD8"/>
      </right>
      <top style="thin">
        <color rgb="FFC8CDD8"/>
      </top>
      <bottom style="thin">
        <color rgb="FFC8CDD8"/>
      </bottom>
      <diagonal/>
    </border>
    <border>
      <left/>
      <right/>
      <top style="thin">
        <color rgb="FFC8CDD8"/>
      </top>
      <bottom style="thin">
        <color rgb="FFC8CDD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5" fillId="5" borderId="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/>
    </xf>
    <xf numFmtId="3" fontId="6" fillId="4" borderId="2" xfId="0" applyNumberFormat="1" applyFont="1" applyFill="1" applyBorder="1" applyAlignment="1">
      <alignment horizontal="right" vertical="center"/>
    </xf>
    <xf numFmtId="0" fontId="7" fillId="4" borderId="2" xfId="0" applyFont="1" applyFill="1" applyBorder="1" applyAlignment="1">
      <alignment horizontal="left" vertical="center"/>
    </xf>
    <xf numFmtId="0" fontId="0" fillId="6" borderId="2" xfId="0" applyFill="1" applyBorder="1"/>
    <xf numFmtId="0" fontId="6" fillId="6" borderId="2" xfId="0" applyFont="1" applyFill="1" applyBorder="1" applyAlignment="1">
      <alignment horizontal="left" vertical="center"/>
    </xf>
    <xf numFmtId="3" fontId="6" fillId="6" borderId="2" xfId="0" applyNumberFormat="1" applyFont="1" applyFill="1" applyBorder="1" applyAlignment="1">
      <alignment horizontal="right" vertical="center"/>
    </xf>
    <xf numFmtId="0" fontId="7" fillId="6" borderId="2" xfId="0" applyFont="1" applyFill="1" applyBorder="1" applyAlignment="1">
      <alignment horizontal="left" vertical="center"/>
    </xf>
    <xf numFmtId="3" fontId="9" fillId="3" borderId="0" xfId="0" applyNumberFormat="1" applyFont="1" applyFill="1" applyAlignment="1">
      <alignment horizontal="right" vertical="center"/>
    </xf>
    <xf numFmtId="0" fontId="10" fillId="3" borderId="0" xfId="0" applyFont="1" applyFill="1"/>
    <xf numFmtId="0" fontId="13" fillId="4" borderId="2" xfId="0" applyFont="1" applyFill="1" applyBorder="1" applyAlignment="1">
      <alignment horizontal="left" vertical="center"/>
    </xf>
    <xf numFmtId="0" fontId="13" fillId="6" borderId="2" xfId="0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right" vertical="center"/>
    </xf>
    <xf numFmtId="0" fontId="10" fillId="3" borderId="2" xfId="0" applyFont="1" applyFill="1" applyBorder="1"/>
    <xf numFmtId="0" fontId="4" fillId="8" borderId="1" xfId="0" applyFont="1" applyFill="1" applyBorder="1" applyAlignment="1">
      <alignment horizontal="center" vertical="center" wrapText="1"/>
    </xf>
    <xf numFmtId="1" fontId="11" fillId="9" borderId="3" xfId="0" applyNumberFormat="1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3" fontId="17" fillId="2" borderId="0" xfId="0" applyNumberFormat="1" applyFont="1" applyFill="1" applyAlignment="1">
      <alignment horizontal="right" vertical="center"/>
    </xf>
    <xf numFmtId="0" fontId="3" fillId="2" borderId="0" xfId="0" applyFont="1" applyFill="1"/>
    <xf numFmtId="3" fontId="18" fillId="4" borderId="2" xfId="0" applyNumberFormat="1" applyFont="1" applyFill="1" applyBorder="1" applyAlignment="1">
      <alignment horizontal="right" vertical="center"/>
    </xf>
    <xf numFmtId="0" fontId="15" fillId="6" borderId="2" xfId="0" applyFont="1" applyFill="1" applyBorder="1" applyAlignment="1">
      <alignment horizontal="center" vertical="center"/>
    </xf>
    <xf numFmtId="3" fontId="18" fillId="6" borderId="2" xfId="0" applyNumberFormat="1" applyFont="1" applyFill="1" applyBorder="1" applyAlignment="1">
      <alignment horizontal="right" vertical="center"/>
    </xf>
    <xf numFmtId="0" fontId="6" fillId="4" borderId="0" xfId="0" applyFont="1" applyFill="1" applyAlignment="1">
      <alignment horizontal="left" vertical="center"/>
    </xf>
    <xf numFmtId="0" fontId="0" fillId="0" borderId="0" xfId="0"/>
    <xf numFmtId="0" fontId="14" fillId="7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/>
    </xf>
    <xf numFmtId="0" fontId="14" fillId="4" borderId="2" xfId="0" applyFont="1" applyFill="1" applyBorder="1" applyAlignment="1">
      <alignment horizontal="center" vertical="center"/>
    </xf>
    <xf numFmtId="0" fontId="0" fillId="0" borderId="5" xfId="0" applyBorder="1"/>
    <xf numFmtId="0" fontId="0" fillId="0" borderId="4" xfId="0" applyBorder="1"/>
    <xf numFmtId="0" fontId="12" fillId="4" borderId="2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8" fillId="3" borderId="0" xfId="0" applyFont="1" applyFill="1" applyAlignment="1">
      <alignment horizontal="right" vertical="center"/>
    </xf>
    <xf numFmtId="0" fontId="16" fillId="2" borderId="0" xfId="0" applyFont="1" applyFill="1" applyAlignment="1">
      <alignment horizontal="left" vertical="center"/>
    </xf>
    <xf numFmtId="0" fontId="11" fillId="5" borderId="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showGridLines="0" tabSelected="1" workbookViewId="0">
      <selection activeCell="C56" sqref="C56"/>
    </sheetView>
  </sheetViews>
  <sheetFormatPr defaultRowHeight="13.5" x14ac:dyDescent="0.15"/>
  <cols>
    <col min="1" max="1" width="2" customWidth="1"/>
    <col min="2" max="2" width="3" customWidth="1"/>
    <col min="3" max="3" width="20" customWidth="1"/>
    <col min="4" max="4" width="6" customWidth="1"/>
    <col min="5" max="5" width="22" customWidth="1"/>
    <col min="6" max="6" width="7" customWidth="1"/>
    <col min="7" max="7" width="14" customWidth="1"/>
    <col min="8" max="8" width="6" customWidth="1"/>
    <col min="9" max="9" width="14" customWidth="1"/>
    <col min="10" max="10" width="6" customWidth="1"/>
  </cols>
  <sheetData>
    <row r="1" spans="1:10" ht="8.1" customHeight="1" x14ac:dyDescent="0.15"/>
    <row r="2" spans="1:10" ht="38.1" customHeight="1" x14ac:dyDescent="0.15">
      <c r="A2" s="38" t="s">
        <v>0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8" customHeight="1" x14ac:dyDescent="0.15">
      <c r="A3" s="37" t="s">
        <v>1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8.1" customHeight="1" x14ac:dyDescent="0.15"/>
    <row r="5" spans="1:10" ht="26.1" customHeight="1" x14ac:dyDescent="0.15">
      <c r="A5" s="33" t="s">
        <v>2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30" customHeight="1" x14ac:dyDescent="0.15">
      <c r="C6" s="1" t="s">
        <v>3</v>
      </c>
      <c r="E6" s="1" t="s">
        <v>4</v>
      </c>
      <c r="G6" s="1" t="s">
        <v>5</v>
      </c>
      <c r="H6" s="1"/>
      <c r="I6" s="1" t="s">
        <v>6</v>
      </c>
      <c r="J6" s="1"/>
    </row>
    <row r="7" spans="1:10" ht="21.95" customHeight="1" x14ac:dyDescent="0.15">
      <c r="A7" s="2"/>
      <c r="B7" s="2"/>
      <c r="C7" s="3" t="s">
        <v>7</v>
      </c>
      <c r="D7" s="2"/>
      <c r="E7" s="4" t="s">
        <v>8</v>
      </c>
      <c r="F7" s="2"/>
      <c r="G7" s="5">
        <v>180000</v>
      </c>
      <c r="H7" s="6" t="s">
        <v>9</v>
      </c>
      <c r="I7" s="5">
        <f>IF(C7="○",G7,0)</f>
        <v>0</v>
      </c>
      <c r="J7" s="6" t="s">
        <v>9</v>
      </c>
    </row>
    <row r="8" spans="1:10" ht="21.95" customHeight="1" x14ac:dyDescent="0.15">
      <c r="A8" s="7"/>
      <c r="B8" s="7"/>
      <c r="C8" s="3" t="s">
        <v>7</v>
      </c>
      <c r="D8" s="7"/>
      <c r="E8" s="8" t="s">
        <v>10</v>
      </c>
      <c r="F8" s="7"/>
      <c r="G8" s="9">
        <v>40000</v>
      </c>
      <c r="H8" s="10" t="s">
        <v>9</v>
      </c>
      <c r="I8" s="9">
        <f>IF(C8="○",G8,0)</f>
        <v>0</v>
      </c>
      <c r="J8" s="10" t="s">
        <v>9</v>
      </c>
    </row>
    <row r="9" spans="1:10" ht="21.95" customHeight="1" x14ac:dyDescent="0.2">
      <c r="A9" s="34" t="s">
        <v>11</v>
      </c>
      <c r="B9" s="26"/>
      <c r="C9" s="26"/>
      <c r="D9" s="26"/>
      <c r="E9" s="26"/>
      <c r="F9" s="26"/>
      <c r="G9" s="26"/>
      <c r="H9" s="26"/>
      <c r="I9" s="11">
        <f>SUM(I7:I8)</f>
        <v>0</v>
      </c>
      <c r="J9" s="12" t="s">
        <v>9</v>
      </c>
    </row>
    <row r="11" spans="1:10" ht="8.1" customHeight="1" x14ac:dyDescent="0.15"/>
    <row r="12" spans="1:10" ht="26.1" customHeight="1" x14ac:dyDescent="0.15">
      <c r="A12" s="33" t="s">
        <v>12</v>
      </c>
      <c r="B12" s="26"/>
      <c r="C12" s="26"/>
      <c r="D12" s="26"/>
      <c r="E12" s="26"/>
      <c r="F12" s="26"/>
      <c r="G12" s="26"/>
      <c r="H12" s="26"/>
      <c r="I12" s="26"/>
      <c r="J12" s="26"/>
    </row>
    <row r="13" spans="1:10" ht="30" customHeight="1" x14ac:dyDescent="0.15">
      <c r="C13" s="1" t="s">
        <v>13</v>
      </c>
      <c r="E13" s="1" t="s">
        <v>14</v>
      </c>
      <c r="G13" s="1" t="s">
        <v>15</v>
      </c>
      <c r="H13" s="1"/>
      <c r="I13" s="1" t="s">
        <v>16</v>
      </c>
      <c r="J13" s="1"/>
    </row>
    <row r="14" spans="1:10" ht="27.95" customHeight="1" x14ac:dyDescent="0.15">
      <c r="A14" s="2"/>
      <c r="B14" s="2"/>
      <c r="C14" s="36" t="s">
        <v>17</v>
      </c>
      <c r="D14" s="31"/>
      <c r="E14" s="32" t="s">
        <v>18</v>
      </c>
      <c r="F14" s="30"/>
      <c r="G14" s="30"/>
      <c r="H14" s="30"/>
      <c r="I14" s="30"/>
      <c r="J14" s="31"/>
    </row>
    <row r="15" spans="1:10" ht="21.95" customHeight="1" x14ac:dyDescent="0.15">
      <c r="A15" s="2"/>
      <c r="B15" s="2"/>
      <c r="C15" s="2"/>
      <c r="D15" s="2"/>
      <c r="E15" s="13" t="s">
        <v>19</v>
      </c>
      <c r="F15" s="2"/>
      <c r="G15" s="5">
        <v>20000</v>
      </c>
      <c r="H15" s="6" t="s">
        <v>20</v>
      </c>
      <c r="I15" s="5">
        <v>300000</v>
      </c>
      <c r="J15" s="6" t="s">
        <v>9</v>
      </c>
    </row>
    <row r="16" spans="1:10" ht="21.95" customHeight="1" x14ac:dyDescent="0.15">
      <c r="A16" s="7"/>
      <c r="B16" s="7"/>
      <c r="C16" s="7"/>
      <c r="D16" s="7"/>
      <c r="E16" s="14" t="s">
        <v>21</v>
      </c>
      <c r="F16" s="7"/>
      <c r="G16" s="9">
        <v>30000</v>
      </c>
      <c r="H16" s="10" t="s">
        <v>20</v>
      </c>
      <c r="I16" s="9">
        <v>450000</v>
      </c>
      <c r="J16" s="10" t="s">
        <v>9</v>
      </c>
    </row>
    <row r="17" spans="1:10" ht="21.95" customHeight="1" x14ac:dyDescent="0.15">
      <c r="A17" s="2"/>
      <c r="B17" s="2"/>
      <c r="C17" s="2"/>
      <c r="D17" s="2"/>
      <c r="E17" s="13" t="s">
        <v>22</v>
      </c>
      <c r="F17" s="2"/>
      <c r="G17" s="5">
        <v>40000</v>
      </c>
      <c r="H17" s="6" t="s">
        <v>20</v>
      </c>
      <c r="I17" s="5">
        <v>600000</v>
      </c>
      <c r="J17" s="6" t="s">
        <v>9</v>
      </c>
    </row>
    <row r="18" spans="1:10" ht="21.95" customHeight="1" x14ac:dyDescent="0.15">
      <c r="A18" s="7"/>
      <c r="B18" s="7"/>
      <c r="C18" s="7"/>
      <c r="D18" s="7"/>
      <c r="E18" s="14" t="s">
        <v>23</v>
      </c>
      <c r="F18" s="7"/>
      <c r="G18" s="9">
        <v>50000</v>
      </c>
      <c r="H18" s="10" t="s">
        <v>20</v>
      </c>
      <c r="I18" s="9">
        <v>750000</v>
      </c>
      <c r="J18" s="10" t="s">
        <v>9</v>
      </c>
    </row>
    <row r="19" spans="1:10" ht="21.95" customHeight="1" x14ac:dyDescent="0.15">
      <c r="A19" s="2"/>
      <c r="B19" s="2"/>
      <c r="C19" s="2"/>
      <c r="D19" s="2"/>
      <c r="E19" s="13" t="s">
        <v>24</v>
      </c>
      <c r="F19" s="2"/>
      <c r="G19" s="29" t="s">
        <v>25</v>
      </c>
      <c r="H19" s="30"/>
      <c r="I19" s="30"/>
      <c r="J19" s="31"/>
    </row>
    <row r="20" spans="1:10" ht="26.1" customHeight="1" x14ac:dyDescent="0.2">
      <c r="A20" s="7"/>
      <c r="B20" s="7"/>
      <c r="C20" s="39" t="s">
        <v>26</v>
      </c>
      <c r="D20" s="30"/>
      <c r="E20" s="30"/>
      <c r="F20" s="30"/>
      <c r="G20" s="30"/>
      <c r="H20" s="31"/>
      <c r="I20" s="15">
        <f>IF(C14="〜 1,000万円",300000,IF(C14="〜 5,000万円",450000,IF(C14="〜 1億円",600000,IF(C14="〜 3億円",750000,0))))</f>
        <v>0</v>
      </c>
      <c r="J20" s="16" t="s">
        <v>9</v>
      </c>
    </row>
    <row r="21" spans="1:10" ht="15.95" customHeight="1" x14ac:dyDescent="0.15">
      <c r="A21" s="27" t="s">
        <v>27</v>
      </c>
      <c r="B21" s="26"/>
      <c r="C21" s="26"/>
      <c r="D21" s="26"/>
      <c r="E21" s="26"/>
      <c r="F21" s="26"/>
      <c r="G21" s="26"/>
      <c r="H21" s="26"/>
      <c r="I21" s="26"/>
      <c r="J21" s="26"/>
    </row>
    <row r="23" spans="1:10" ht="8.1" customHeight="1" x14ac:dyDescent="0.15"/>
    <row r="24" spans="1:10" ht="26.1" customHeight="1" x14ac:dyDescent="0.15">
      <c r="A24" s="33" t="s">
        <v>28</v>
      </c>
      <c r="B24" s="26"/>
      <c r="C24" s="26"/>
      <c r="D24" s="26"/>
      <c r="E24" s="26"/>
      <c r="F24" s="26"/>
      <c r="G24" s="26"/>
      <c r="H24" s="26"/>
      <c r="I24" s="26"/>
      <c r="J24" s="26"/>
    </row>
    <row r="25" spans="1:10" ht="20.100000000000001" customHeight="1" x14ac:dyDescent="0.15">
      <c r="A25" s="25" t="s">
        <v>29</v>
      </c>
      <c r="B25" s="26"/>
      <c r="C25" s="26"/>
      <c r="D25" s="26"/>
      <c r="E25" s="26"/>
      <c r="F25" s="26"/>
      <c r="G25" s="26"/>
      <c r="H25" s="26"/>
      <c r="I25" s="26"/>
      <c r="J25" s="26"/>
    </row>
    <row r="26" spans="1:10" ht="30" customHeight="1" x14ac:dyDescent="0.15">
      <c r="C26" s="17" t="s">
        <v>3</v>
      </c>
      <c r="E26" s="17" t="s">
        <v>30</v>
      </c>
      <c r="F26" s="17" t="s">
        <v>31</v>
      </c>
      <c r="G26" s="17" t="s">
        <v>32</v>
      </c>
      <c r="H26" s="17"/>
      <c r="I26" s="17" t="s">
        <v>6</v>
      </c>
      <c r="J26" s="17"/>
    </row>
    <row r="27" spans="1:10" ht="21.95" customHeight="1" x14ac:dyDescent="0.15">
      <c r="A27" s="2"/>
      <c r="B27" s="2"/>
      <c r="C27" s="3" t="s">
        <v>7</v>
      </c>
      <c r="D27" s="2"/>
      <c r="E27" s="13" t="s">
        <v>33</v>
      </c>
      <c r="F27" s="18">
        <v>0</v>
      </c>
      <c r="G27" s="5">
        <v>5000</v>
      </c>
      <c r="H27" s="6" t="s">
        <v>34</v>
      </c>
      <c r="I27" s="5">
        <f>IF(C27="○",G27*F27,0)</f>
        <v>0</v>
      </c>
      <c r="J27" s="6" t="s">
        <v>9</v>
      </c>
    </row>
    <row r="28" spans="1:10" ht="21.95" customHeight="1" x14ac:dyDescent="0.15">
      <c r="A28" s="7"/>
      <c r="B28" s="7"/>
      <c r="C28" s="3" t="s">
        <v>7</v>
      </c>
      <c r="D28" s="7"/>
      <c r="E28" s="14" t="s">
        <v>35</v>
      </c>
      <c r="F28" s="18">
        <v>0</v>
      </c>
      <c r="G28" s="9">
        <v>6500</v>
      </c>
      <c r="H28" s="10" t="s">
        <v>34</v>
      </c>
      <c r="I28" s="9">
        <f>IF(C28="○",G28*F28,0)</f>
        <v>0</v>
      </c>
      <c r="J28" s="10" t="s">
        <v>9</v>
      </c>
    </row>
    <row r="29" spans="1:10" ht="21.95" customHeight="1" x14ac:dyDescent="0.15">
      <c r="A29" s="2"/>
      <c r="B29" s="2"/>
      <c r="C29" s="3" t="s">
        <v>7</v>
      </c>
      <c r="D29" s="2"/>
      <c r="E29" s="13" t="s">
        <v>36</v>
      </c>
      <c r="F29" s="18">
        <v>0</v>
      </c>
      <c r="G29" s="5">
        <v>8000</v>
      </c>
      <c r="H29" s="6" t="s">
        <v>34</v>
      </c>
      <c r="I29" s="5">
        <f>IF(C29="○",G29*F29,0)</f>
        <v>0</v>
      </c>
      <c r="J29" s="6" t="s">
        <v>9</v>
      </c>
    </row>
    <row r="30" spans="1:10" ht="15.95" customHeight="1" x14ac:dyDescent="0.15">
      <c r="A30" s="27" t="s">
        <v>37</v>
      </c>
      <c r="B30" s="26"/>
      <c r="C30" s="26"/>
      <c r="D30" s="26"/>
      <c r="E30" s="26"/>
      <c r="F30" s="26"/>
      <c r="G30" s="26"/>
      <c r="H30" s="26"/>
      <c r="I30" s="26"/>
      <c r="J30" s="26"/>
    </row>
    <row r="31" spans="1:10" ht="21.95" customHeight="1" x14ac:dyDescent="0.2">
      <c r="A31" s="34" t="s">
        <v>38</v>
      </c>
      <c r="B31" s="26"/>
      <c r="C31" s="26"/>
      <c r="D31" s="26"/>
      <c r="E31" s="26"/>
      <c r="F31" s="26"/>
      <c r="G31" s="26"/>
      <c r="H31" s="26"/>
      <c r="I31" s="11">
        <f>SUM(I27:I29)</f>
        <v>0</v>
      </c>
      <c r="J31" s="12" t="s">
        <v>9</v>
      </c>
    </row>
    <row r="33" spans="1:10" ht="20.100000000000001" customHeight="1" x14ac:dyDescent="0.15">
      <c r="A33" s="25" t="s">
        <v>39</v>
      </c>
      <c r="B33" s="26"/>
      <c r="C33" s="26"/>
      <c r="D33" s="26"/>
      <c r="E33" s="26"/>
      <c r="F33" s="26"/>
      <c r="G33" s="26"/>
      <c r="H33" s="26"/>
      <c r="I33" s="26"/>
      <c r="J33" s="26"/>
    </row>
    <row r="34" spans="1:10" ht="30" customHeight="1" x14ac:dyDescent="0.15">
      <c r="C34" s="17" t="s">
        <v>3</v>
      </c>
      <c r="E34" s="17" t="s">
        <v>40</v>
      </c>
      <c r="G34" s="17" t="s">
        <v>41</v>
      </c>
      <c r="H34" s="17"/>
      <c r="I34" s="17" t="s">
        <v>6</v>
      </c>
      <c r="J34" s="17"/>
    </row>
    <row r="35" spans="1:10" ht="21.95" customHeight="1" x14ac:dyDescent="0.15">
      <c r="A35" s="2"/>
      <c r="B35" s="2"/>
      <c r="C35" s="3" t="s">
        <v>7</v>
      </c>
      <c r="D35" s="2"/>
      <c r="E35" s="13" t="s">
        <v>42</v>
      </c>
      <c r="F35" s="2"/>
      <c r="G35" s="5">
        <v>2500</v>
      </c>
      <c r="H35" s="6" t="s">
        <v>20</v>
      </c>
      <c r="I35" s="5">
        <f>IF(C35="○",G35*12,0)</f>
        <v>0</v>
      </c>
      <c r="J35" s="6" t="s">
        <v>9</v>
      </c>
    </row>
    <row r="36" spans="1:10" ht="21.95" customHeight="1" x14ac:dyDescent="0.15">
      <c r="A36" s="7"/>
      <c r="B36" s="7"/>
      <c r="C36" s="3" t="s">
        <v>7</v>
      </c>
      <c r="D36" s="7"/>
      <c r="E36" s="14" t="s">
        <v>43</v>
      </c>
      <c r="F36" s="7"/>
      <c r="G36" s="9">
        <v>5000</v>
      </c>
      <c r="H36" s="10" t="s">
        <v>20</v>
      </c>
      <c r="I36" s="9">
        <f>IF(C36="○",G36*12,0)</f>
        <v>0</v>
      </c>
      <c r="J36" s="10" t="s">
        <v>9</v>
      </c>
    </row>
    <row r="37" spans="1:10" ht="21.95" customHeight="1" x14ac:dyDescent="0.15">
      <c r="A37" s="2"/>
      <c r="B37" s="2"/>
      <c r="C37" s="3" t="s">
        <v>7</v>
      </c>
      <c r="D37" s="2"/>
      <c r="E37" s="13" t="s">
        <v>44</v>
      </c>
      <c r="F37" s="2"/>
      <c r="G37" s="5">
        <v>10000</v>
      </c>
      <c r="H37" s="6" t="s">
        <v>20</v>
      </c>
      <c r="I37" s="5">
        <f>IF(C37="○",G37*12,0)</f>
        <v>0</v>
      </c>
      <c r="J37" s="6" t="s">
        <v>9</v>
      </c>
    </row>
    <row r="38" spans="1:10" ht="21.95" customHeight="1" x14ac:dyDescent="0.15">
      <c r="A38" s="7"/>
      <c r="B38" s="7"/>
      <c r="C38" s="3" t="s">
        <v>7</v>
      </c>
      <c r="D38" s="7"/>
      <c r="E38" s="14" t="s">
        <v>45</v>
      </c>
      <c r="F38" s="7"/>
      <c r="G38" s="9">
        <v>15000</v>
      </c>
      <c r="H38" s="10" t="s">
        <v>20</v>
      </c>
      <c r="I38" s="9">
        <f>IF(C38="○",G38*12,0)</f>
        <v>0</v>
      </c>
      <c r="J38" s="10" t="s">
        <v>9</v>
      </c>
    </row>
    <row r="39" spans="1:10" ht="21.95" customHeight="1" x14ac:dyDescent="0.15">
      <c r="A39" s="2"/>
      <c r="B39" s="2"/>
      <c r="C39" s="3" t="s">
        <v>7</v>
      </c>
      <c r="D39" s="2"/>
      <c r="E39" s="13" t="s">
        <v>46</v>
      </c>
      <c r="F39" s="2"/>
      <c r="G39" s="5">
        <v>20000</v>
      </c>
      <c r="H39" s="6" t="s">
        <v>20</v>
      </c>
      <c r="I39" s="5">
        <f>IF(C39="○",G39*12,0)</f>
        <v>0</v>
      </c>
      <c r="J39" s="6" t="s">
        <v>9</v>
      </c>
    </row>
    <row r="40" spans="1:10" ht="15.95" customHeight="1" x14ac:dyDescent="0.15">
      <c r="A40" s="27" t="s">
        <v>47</v>
      </c>
      <c r="B40" s="26"/>
      <c r="C40" s="26"/>
      <c r="D40" s="26"/>
      <c r="E40" s="26"/>
      <c r="F40" s="26"/>
      <c r="G40" s="26"/>
      <c r="H40" s="26"/>
      <c r="I40" s="26"/>
      <c r="J40" s="26"/>
    </row>
    <row r="41" spans="1:10" ht="21.95" customHeight="1" x14ac:dyDescent="0.2">
      <c r="A41" s="34" t="s">
        <v>48</v>
      </c>
      <c r="B41" s="26"/>
      <c r="C41" s="26"/>
      <c r="D41" s="26"/>
      <c r="E41" s="26"/>
      <c r="F41" s="26"/>
      <c r="G41" s="26"/>
      <c r="H41" s="26"/>
      <c r="I41" s="11">
        <f>SUM(I35:I39)</f>
        <v>0</v>
      </c>
      <c r="J41" s="12" t="s">
        <v>9</v>
      </c>
    </row>
    <row r="43" spans="1:10" ht="20.100000000000001" customHeight="1" x14ac:dyDescent="0.15">
      <c r="A43" s="25" t="s">
        <v>49</v>
      </c>
      <c r="B43" s="26"/>
      <c r="C43" s="26"/>
      <c r="D43" s="26"/>
      <c r="E43" s="26"/>
      <c r="F43" s="26"/>
      <c r="G43" s="26"/>
      <c r="H43" s="26"/>
      <c r="I43" s="26"/>
      <c r="J43" s="26"/>
    </row>
    <row r="44" spans="1:10" ht="30" customHeight="1" x14ac:dyDescent="0.15">
      <c r="C44" s="17" t="s">
        <v>3</v>
      </c>
      <c r="E44" s="17" t="s">
        <v>50</v>
      </c>
      <c r="F44" s="17" t="s">
        <v>51</v>
      </c>
      <c r="G44" s="17" t="s">
        <v>52</v>
      </c>
      <c r="H44" s="17"/>
      <c r="I44" s="17" t="s">
        <v>6</v>
      </c>
      <c r="J44" s="17"/>
    </row>
    <row r="45" spans="1:10" ht="21.95" customHeight="1" x14ac:dyDescent="0.15">
      <c r="A45" s="2"/>
      <c r="B45" s="2"/>
      <c r="C45" s="3" t="s">
        <v>7</v>
      </c>
      <c r="D45" s="2"/>
      <c r="E45" s="13" t="s">
        <v>53</v>
      </c>
      <c r="F45" s="2"/>
      <c r="G45" s="19" t="s">
        <v>54</v>
      </c>
      <c r="H45" s="6"/>
      <c r="I45" s="5">
        <v>0</v>
      </c>
      <c r="J45" s="6" t="s">
        <v>9</v>
      </c>
    </row>
    <row r="46" spans="1:10" ht="21.95" customHeight="1" x14ac:dyDescent="0.15">
      <c r="A46" s="7"/>
      <c r="B46" s="7"/>
      <c r="C46" s="3" t="s">
        <v>7</v>
      </c>
      <c r="D46" s="7"/>
      <c r="E46" s="14" t="s">
        <v>55</v>
      </c>
      <c r="F46" s="18">
        <v>0</v>
      </c>
      <c r="G46" s="9">
        <f>IF(C46="○",2000*F46,0)</f>
        <v>0</v>
      </c>
      <c r="H46" s="10" t="s">
        <v>20</v>
      </c>
      <c r="I46" s="9">
        <f>G46*12</f>
        <v>0</v>
      </c>
      <c r="J46" s="10" t="s">
        <v>9</v>
      </c>
    </row>
    <row r="47" spans="1:10" ht="15.95" customHeight="1" x14ac:dyDescent="0.15">
      <c r="A47" s="27" t="s">
        <v>56</v>
      </c>
      <c r="B47" s="26"/>
      <c r="C47" s="26"/>
      <c r="D47" s="26"/>
      <c r="E47" s="26"/>
      <c r="F47" s="26"/>
      <c r="G47" s="26"/>
      <c r="H47" s="26"/>
      <c r="I47" s="26"/>
      <c r="J47" s="26"/>
    </row>
    <row r="49" spans="1:10" ht="20.100000000000001" customHeight="1" x14ac:dyDescent="0.15">
      <c r="A49" s="25" t="s">
        <v>57</v>
      </c>
      <c r="B49" s="26"/>
      <c r="C49" s="26"/>
      <c r="D49" s="26"/>
      <c r="E49" s="26"/>
      <c r="F49" s="26"/>
      <c r="G49" s="26"/>
      <c r="H49" s="26"/>
      <c r="I49" s="26"/>
      <c r="J49" s="26"/>
    </row>
    <row r="50" spans="1:10" ht="30" customHeight="1" x14ac:dyDescent="0.15">
      <c r="C50" s="17" t="s">
        <v>3</v>
      </c>
      <c r="E50" s="17" t="s">
        <v>50</v>
      </c>
      <c r="F50" s="17" t="s">
        <v>51</v>
      </c>
      <c r="G50" s="17" t="s">
        <v>5</v>
      </c>
      <c r="H50" s="17"/>
      <c r="I50" s="17" t="s">
        <v>6</v>
      </c>
      <c r="J50" s="17"/>
    </row>
    <row r="51" spans="1:10" ht="21.95" customHeight="1" x14ac:dyDescent="0.15">
      <c r="A51" s="2"/>
      <c r="B51" s="2"/>
      <c r="C51" s="3" t="s">
        <v>7</v>
      </c>
      <c r="D51" s="2"/>
      <c r="E51" s="13" t="s">
        <v>58</v>
      </c>
      <c r="F51" s="18">
        <v>0</v>
      </c>
      <c r="G51" s="5">
        <f>IF(C51="○",4000*F51,0)</f>
        <v>0</v>
      </c>
      <c r="H51" s="6" t="s">
        <v>59</v>
      </c>
      <c r="I51" s="5">
        <f>G51</f>
        <v>0</v>
      </c>
      <c r="J51" s="6" t="s">
        <v>9</v>
      </c>
    </row>
    <row r="52" spans="1:10" ht="15.95" customHeight="1" x14ac:dyDescent="0.15">
      <c r="A52" s="27" t="s">
        <v>60</v>
      </c>
      <c r="B52" s="26"/>
      <c r="C52" s="26"/>
      <c r="D52" s="26"/>
      <c r="E52" s="26"/>
      <c r="F52" s="26"/>
      <c r="G52" s="26"/>
      <c r="H52" s="26"/>
      <c r="I52" s="26"/>
      <c r="J52" s="26"/>
    </row>
    <row r="54" spans="1:10" ht="20.100000000000001" customHeight="1" x14ac:dyDescent="0.15">
      <c r="A54" s="25" t="s">
        <v>61</v>
      </c>
      <c r="B54" s="26"/>
      <c r="C54" s="26"/>
      <c r="D54" s="26"/>
      <c r="E54" s="26"/>
      <c r="F54" s="26"/>
      <c r="G54" s="26"/>
      <c r="H54" s="26"/>
      <c r="I54" s="26"/>
      <c r="J54" s="26"/>
    </row>
    <row r="55" spans="1:10" ht="30" customHeight="1" x14ac:dyDescent="0.15">
      <c r="C55" s="17" t="s">
        <v>3</v>
      </c>
      <c r="E55" s="17" t="s">
        <v>62</v>
      </c>
      <c r="G55" s="17" t="s">
        <v>5</v>
      </c>
      <c r="H55" s="17"/>
      <c r="I55" s="17" t="s">
        <v>6</v>
      </c>
      <c r="J55" s="17"/>
    </row>
    <row r="56" spans="1:10" ht="21.95" customHeight="1" x14ac:dyDescent="0.15">
      <c r="A56" s="2"/>
      <c r="B56" s="2"/>
      <c r="C56" s="3" t="s">
        <v>7</v>
      </c>
      <c r="D56" s="2"/>
      <c r="E56" s="13" t="s">
        <v>63</v>
      </c>
      <c r="F56" s="2"/>
      <c r="G56" s="5">
        <v>3000</v>
      </c>
      <c r="H56" s="6" t="s">
        <v>64</v>
      </c>
      <c r="I56" s="5">
        <f>IF(C56="○",G56,0)</f>
        <v>0</v>
      </c>
      <c r="J56" s="6" t="s">
        <v>9</v>
      </c>
    </row>
    <row r="58" spans="1:10" ht="9.9499999999999993" customHeight="1" x14ac:dyDescent="0.15"/>
    <row r="59" spans="1:10" ht="38.1" customHeight="1" x14ac:dyDescent="0.25">
      <c r="A59" s="35" t="s">
        <v>65</v>
      </c>
      <c r="B59" s="26"/>
      <c r="C59" s="26"/>
      <c r="D59" s="26"/>
      <c r="E59" s="26"/>
      <c r="F59" s="26"/>
      <c r="G59" s="26"/>
      <c r="H59" s="26"/>
      <c r="I59" s="20">
        <f>I9+I20+I31+I41+I46+I51+I56</f>
        <v>0</v>
      </c>
      <c r="J59" s="21" t="s">
        <v>9</v>
      </c>
    </row>
    <row r="60" spans="1:10" ht="15.95" customHeight="1" x14ac:dyDescent="0.15">
      <c r="A60" s="27" t="s">
        <v>66</v>
      </c>
      <c r="B60" s="26"/>
      <c r="C60" s="26"/>
      <c r="D60" s="26"/>
      <c r="E60" s="26"/>
      <c r="F60" s="26"/>
      <c r="G60" s="26"/>
      <c r="H60" s="26"/>
      <c r="I60" s="26"/>
      <c r="J60" s="26"/>
    </row>
    <row r="62" spans="1:10" ht="8.1" customHeight="1" x14ac:dyDescent="0.15"/>
    <row r="63" spans="1:10" ht="26.1" customHeight="1" x14ac:dyDescent="0.15">
      <c r="A63" s="33" t="s">
        <v>67</v>
      </c>
      <c r="B63" s="26"/>
      <c r="C63" s="26"/>
      <c r="D63" s="26"/>
      <c r="E63" s="26"/>
      <c r="F63" s="26"/>
      <c r="G63" s="26"/>
      <c r="H63" s="26"/>
      <c r="I63" s="26"/>
      <c r="J63" s="26"/>
    </row>
    <row r="64" spans="1:10" ht="30" customHeight="1" x14ac:dyDescent="0.15">
      <c r="C64" s="17"/>
      <c r="E64" s="17" t="s">
        <v>68</v>
      </c>
      <c r="G64" s="17" t="s">
        <v>69</v>
      </c>
      <c r="I64" s="17" t="s">
        <v>70</v>
      </c>
      <c r="J64" s="17"/>
    </row>
    <row r="65" spans="1:10" ht="21.95" customHeight="1" x14ac:dyDescent="0.15">
      <c r="A65" s="2"/>
      <c r="B65" s="2"/>
      <c r="C65" s="2"/>
      <c r="D65" s="2"/>
      <c r="E65" s="4" t="s">
        <v>71</v>
      </c>
      <c r="F65" s="2"/>
      <c r="G65" s="19" t="s">
        <v>72</v>
      </c>
      <c r="H65" s="2"/>
      <c r="I65" s="22">
        <f>ROUND(I59/12,0)</f>
        <v>0</v>
      </c>
      <c r="J65" s="6" t="s">
        <v>20</v>
      </c>
    </row>
    <row r="66" spans="1:10" ht="21.95" customHeight="1" x14ac:dyDescent="0.15">
      <c r="A66" s="7"/>
      <c r="B66" s="7"/>
      <c r="C66" s="7"/>
      <c r="D66" s="7"/>
      <c r="E66" s="8" t="s">
        <v>73</v>
      </c>
      <c r="F66" s="7"/>
      <c r="G66" s="23" t="s">
        <v>74</v>
      </c>
      <c r="H66" s="7"/>
      <c r="I66" s="24" t="s">
        <v>75</v>
      </c>
      <c r="J66" s="10"/>
    </row>
    <row r="67" spans="1:10" ht="21.95" customHeight="1" x14ac:dyDescent="0.15">
      <c r="A67" s="2"/>
      <c r="B67" s="2"/>
      <c r="C67" s="2"/>
      <c r="D67" s="2"/>
      <c r="E67" s="4" t="s">
        <v>76</v>
      </c>
      <c r="F67" s="2"/>
      <c r="G67" s="19" t="s">
        <v>77</v>
      </c>
      <c r="H67" s="2"/>
      <c r="I67" s="22">
        <f>ROUND(I59*0.95,0)</f>
        <v>0</v>
      </c>
      <c r="J67" s="6" t="s">
        <v>9</v>
      </c>
    </row>
    <row r="69" spans="1:10" ht="20.100000000000001" customHeight="1" x14ac:dyDescent="0.15">
      <c r="A69" s="28" t="s">
        <v>78</v>
      </c>
      <c r="B69" s="26"/>
      <c r="C69" s="26"/>
      <c r="D69" s="26"/>
      <c r="E69" s="26"/>
      <c r="F69" s="26"/>
      <c r="G69" s="26"/>
      <c r="H69" s="26"/>
      <c r="I69" s="26"/>
      <c r="J69" s="26"/>
    </row>
  </sheetData>
  <mergeCells count="26">
    <mergeCell ref="A3:J3"/>
    <mergeCell ref="A21:J21"/>
    <mergeCell ref="A12:J12"/>
    <mergeCell ref="A2:J2"/>
    <mergeCell ref="A31:H31"/>
    <mergeCell ref="C20:H20"/>
    <mergeCell ref="A9:H9"/>
    <mergeCell ref="A5:J5"/>
    <mergeCell ref="E14:J14"/>
    <mergeCell ref="A33:J33"/>
    <mergeCell ref="A63:J63"/>
    <mergeCell ref="A40:J40"/>
    <mergeCell ref="A30:J30"/>
    <mergeCell ref="A41:H41"/>
    <mergeCell ref="A24:J24"/>
    <mergeCell ref="A60:J60"/>
    <mergeCell ref="A49:J49"/>
    <mergeCell ref="A47:J47"/>
    <mergeCell ref="A59:H59"/>
    <mergeCell ref="C14:D14"/>
    <mergeCell ref="A43:J43"/>
    <mergeCell ref="A52:J52"/>
    <mergeCell ref="A69:J69"/>
    <mergeCell ref="A54:J54"/>
    <mergeCell ref="G19:J19"/>
    <mergeCell ref="A25:J25"/>
  </mergeCells>
  <phoneticPr fontId="19"/>
  <dataValidations count="1">
    <dataValidation type="list" sqref="C56 C51 C45:C46 C35:C39 C27:C29 C7:C8" xr:uid="{00000000-0002-0000-0000-000000000000}">
      <formula1>"○,×"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000-000002000000}">
          <x14:formula1>
            <xm:f>リスト!$B$2:$B$5</xm:f>
          </x14:formula1>
          <xm:sqref>C14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7"/>
  <sheetViews>
    <sheetView workbookViewId="0"/>
  </sheetViews>
  <sheetFormatPr defaultRowHeight="13.5" x14ac:dyDescent="0.15"/>
  <sheetData>
    <row r="2" spans="2:2" x14ac:dyDescent="0.15">
      <c r="B2" t="s">
        <v>17</v>
      </c>
    </row>
    <row r="3" spans="2:2" x14ac:dyDescent="0.15">
      <c r="B3" t="s">
        <v>19</v>
      </c>
    </row>
    <row r="4" spans="2:2" x14ac:dyDescent="0.15">
      <c r="B4" t="s">
        <v>21</v>
      </c>
    </row>
    <row r="5" spans="2:2" x14ac:dyDescent="0.15">
      <c r="B5" t="s">
        <v>22</v>
      </c>
    </row>
    <row r="6" spans="2:2" x14ac:dyDescent="0.15">
      <c r="B6" t="s">
        <v>23</v>
      </c>
    </row>
    <row r="7" spans="2:2" x14ac:dyDescent="0.15">
      <c r="B7" t="s">
        <v>24</v>
      </c>
    </row>
  </sheetData>
  <phoneticPr fontId="19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お見積もり</vt:lpstr>
      <vt:lpstr>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翔平 酒井</cp:lastModifiedBy>
  <dcterms:created xsi:type="dcterms:W3CDTF">2026-05-15T13:09:53Z</dcterms:created>
  <dcterms:modified xsi:type="dcterms:W3CDTF">2026-06-02T05:05:29Z</dcterms:modified>
</cp:coreProperties>
</file>